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90" windowHeight="7755"/>
  </bookViews>
  <sheets>
    <sheet name="Obračun anuiteta" sheetId="1" r:id="rId1"/>
  </sheets>
  <calcPr calcId="152511"/>
</workbook>
</file>

<file path=xl/calcChain.xml><?xml version="1.0" encoding="utf-8"?>
<calcChain xmlns="http://schemas.openxmlformats.org/spreadsheetml/2006/main">
  <c r="F5" i="1" l="1"/>
  <c r="G5" i="1" s="1"/>
  <c r="H5" i="1" s="1"/>
  <c r="I5" i="1" s="1"/>
  <c r="J5" i="1" s="1"/>
  <c r="E6" i="1"/>
  <c r="F6" i="1" l="1"/>
  <c r="J6" i="1"/>
  <c r="E7" i="1"/>
  <c r="F7" i="1" s="1"/>
  <c r="I6" i="1"/>
  <c r="H6" i="1"/>
  <c r="G6" i="1"/>
  <c r="E8" i="1" l="1"/>
  <c r="G7" i="1"/>
  <c r="J7" i="1"/>
  <c r="H7" i="1"/>
  <c r="I7" i="1"/>
  <c r="G8" i="1" l="1"/>
  <c r="F8" i="1"/>
  <c r="H8" i="1"/>
  <c r="I8" i="1"/>
  <c r="J8" i="1"/>
  <c r="E9" i="1"/>
  <c r="F9" i="1" s="1"/>
  <c r="J9" i="1" l="1"/>
  <c r="E10" i="1"/>
  <c r="H10" i="1" s="1"/>
  <c r="H9" i="1"/>
  <c r="G9" i="1"/>
  <c r="I9" i="1"/>
  <c r="F10" i="1" l="1"/>
  <c r="J10" i="1"/>
  <c r="E11" i="1"/>
  <c r="F11" i="1" s="1"/>
  <c r="I10" i="1"/>
  <c r="G10" i="1"/>
  <c r="H11" i="1" l="1"/>
  <c r="E12" i="1"/>
  <c r="J12" i="1" s="1"/>
  <c r="G11" i="1"/>
  <c r="I11" i="1"/>
  <c r="J11" i="1"/>
  <c r="H12" i="1"/>
  <c r="G12" i="1"/>
  <c r="E13" i="1" l="1"/>
  <c r="F13" i="1" s="1"/>
  <c r="F12" i="1"/>
  <c r="I12" i="1"/>
  <c r="I13" i="1" l="1"/>
  <c r="G13" i="1"/>
  <c r="J13" i="1"/>
  <c r="H13" i="1"/>
  <c r="E14" i="1"/>
  <c r="H14" i="1" s="1"/>
  <c r="E15" i="1" l="1"/>
  <c r="I15" i="1" s="1"/>
  <c r="G14" i="1"/>
  <c r="F14" i="1"/>
  <c r="J14" i="1"/>
  <c r="I14" i="1"/>
  <c r="H15" i="1" l="1"/>
  <c r="J15" i="1"/>
  <c r="G15" i="1"/>
  <c r="E16" i="1"/>
  <c r="F16" i="1" s="1"/>
  <c r="F15" i="1"/>
  <c r="E17" i="1" l="1"/>
  <c r="J17" i="1" s="1"/>
  <c r="H16" i="1"/>
  <c r="J16" i="1"/>
  <c r="I16" i="1"/>
  <c r="G16" i="1"/>
  <c r="I17" i="1" l="1"/>
  <c r="G17" i="1"/>
  <c r="H17" i="1"/>
  <c r="F17" i="1"/>
  <c r="E18" i="1"/>
  <c r="F18" i="1" s="1"/>
  <c r="I18" i="1" l="1"/>
  <c r="J18" i="1"/>
  <c r="G18" i="1"/>
  <c r="E19" i="1"/>
  <c r="G19" i="1" s="1"/>
  <c r="H18" i="1"/>
  <c r="H19" i="1" l="1"/>
  <c r="I19" i="1"/>
  <c r="J19" i="1"/>
  <c r="F19" i="1"/>
</calcChain>
</file>

<file path=xl/sharedStrings.xml><?xml version="1.0" encoding="utf-8"?>
<sst xmlns="http://schemas.openxmlformats.org/spreadsheetml/2006/main" count="6" uniqueCount="6">
  <si>
    <t>Iznos</t>
  </si>
  <si>
    <t>Kamata</t>
  </si>
  <si>
    <t>Okvirni obračun anuiteta</t>
  </si>
  <si>
    <t>Kamatna stopa</t>
  </si>
  <si>
    <t>Broj godina</t>
  </si>
  <si>
    <t>VRIJEDNOST KREDITA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</si>
</sst>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k_n_-;\-* #,##0\ _k_n_-;_-* &quot;-&quot;\ _k_n_-;_-@_-"/>
    <numFmt numFmtId="165" formatCode="_-&quot;kn&quot;\ * #,##0.00_-;\-&quot;kn&quot;\ * #,##0.00_-;_-&quot;kn&quot;\ * &quot;-&quot;??_-;_-@_-"/>
    <numFmt numFmtId="166" formatCode="0.0%"/>
  </numFmts>
  <fonts count="7" x14ac:knownFonts="1">
    <font>
      <sz val="10"/>
      <name val="Arial"/>
      <charset val="238"/>
    </font>
    <font>
      <sz val="10"/>
      <name val="Arial"/>
      <charset val="238"/>
    </font>
    <font>
      <sz val="18"/>
      <color indexed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754A4"/>
      <name val="Calibri"/>
      <family val="2"/>
      <charset val="238"/>
      <scheme val="minor"/>
    </font>
    <font>
      <sz val="14"/>
      <color indexed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754A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 applyBorder="1"/>
    <xf numFmtId="166" fontId="4" fillId="2" borderId="5" xfId="2" applyNumberFormat="1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4" fontId="4" fillId="2" borderId="1" xfId="1" applyNumberFormat="1" applyFont="1" applyFill="1" applyBorder="1"/>
    <xf numFmtId="164" fontId="4" fillId="2" borderId="2" xfId="1" applyNumberFormat="1" applyFont="1" applyFill="1" applyBorder="1"/>
    <xf numFmtId="164" fontId="3" fillId="2" borderId="4" xfId="0" applyNumberFormat="1" applyFont="1" applyFill="1" applyBorder="1"/>
    <xf numFmtId="164" fontId="3" fillId="2" borderId="0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 textRotation="90"/>
    </xf>
    <xf numFmtId="0" fontId="6" fillId="2" borderId="6" xfId="0" applyFont="1" applyFill="1" applyBorder="1" applyAlignment="1">
      <alignment horizontal="right" vertical="center" textRotation="90"/>
    </xf>
    <xf numFmtId="0" fontId="3" fillId="2" borderId="6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754A4"/>
      <color rgb="FF51A547"/>
      <color rgb="FF027E4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A$2" horiz="1" max="1000" page="10" val="1000"/>
</file>

<file path=xl/ctrlProps/ctrlProp2.xml><?xml version="1.0" encoding="utf-8"?>
<formControlPr xmlns="http://schemas.microsoft.com/office/spreadsheetml/2009/9/main" objectType="Scroll" dx="15" fmlaLink="$A$3" max="20" page="5" val="9"/>
</file>

<file path=xl/ctrlProps/ctrlProp3.xml><?xml version="1.0" encoding="utf-8"?>
<formControlPr xmlns="http://schemas.microsoft.com/office/spreadsheetml/2009/9/main" objectType="Scroll" dx="15" fmlaLink="$C$3" horiz="1" max="30" min="1" page="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84534</xdr:colOff>
          <xdr:row>3</xdr:row>
          <xdr:rowOff>14288</xdr:rowOff>
        </xdr:from>
        <xdr:to>
          <xdr:col>10</xdr:col>
          <xdr:colOff>1272778</xdr:colOff>
          <xdr:row>3</xdr:row>
          <xdr:rowOff>233363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</xdr:row>
          <xdr:rowOff>10716</xdr:rowOff>
        </xdr:from>
        <xdr:to>
          <xdr:col>4</xdr:col>
          <xdr:colOff>344091</xdr:colOff>
          <xdr:row>3</xdr:row>
          <xdr:rowOff>229791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66675</xdr:colOff>
      <xdr:row>4</xdr:row>
      <xdr:rowOff>190499</xdr:rowOff>
    </xdr:from>
    <xdr:to>
      <xdr:col>10</xdr:col>
      <xdr:colOff>1247775</xdr:colOff>
      <xdr:row>19</xdr:row>
      <xdr:rowOff>28574</xdr:rowOff>
    </xdr:to>
    <xdr:sp macro="" textlink="">
      <xdr:nvSpPr>
        <xdr:cNvPr id="1033" name="AutoShape 6"/>
        <xdr:cNvSpPr>
          <a:spLocks noChangeArrowheads="1"/>
        </xdr:cNvSpPr>
      </xdr:nvSpPr>
      <xdr:spPr bwMode="auto">
        <a:xfrm>
          <a:off x="1552575" y="1257299"/>
          <a:ext cx="7896225" cy="2695575"/>
        </a:xfrm>
        <a:prstGeom prst="roundRect">
          <a:avLst>
            <a:gd name="adj" fmla="val 16667"/>
          </a:avLst>
        </a:prstGeom>
        <a:noFill/>
        <a:ln w="9525">
          <a:solidFill>
            <a:schemeClr val="bg1">
              <a:lumMod val="6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showGridLines="0" tabSelected="1" topLeftCell="C1" zoomScaleNormal="100" workbookViewId="0">
      <selection activeCell="G22" sqref="G22"/>
    </sheetView>
  </sheetViews>
  <sheetFormatPr defaultRowHeight="15" x14ac:dyDescent="0.25"/>
  <cols>
    <col min="1" max="1" width="6.42578125" style="1" hidden="1" customWidth="1"/>
    <col min="2" max="2" width="10.140625" style="1" hidden="1" customWidth="1"/>
    <col min="3" max="3" width="3.42578125" style="1" customWidth="1"/>
    <col min="4" max="4" width="6.140625" style="1" customWidth="1"/>
    <col min="5" max="5" width="7" style="1" customWidth="1"/>
    <col min="6" max="11" width="20.140625" style="1" customWidth="1"/>
    <col min="12" max="12" width="7.42578125" style="1" customWidth="1"/>
    <col min="13" max="16384" width="9.140625" style="1"/>
  </cols>
  <sheetData>
    <row r="1" spans="1:11" ht="16.5" customHeight="1" x14ac:dyDescent="0.25">
      <c r="C1" s="3" t="s">
        <v>2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>
        <v>1000</v>
      </c>
      <c r="B2" s="1" t="s">
        <v>0</v>
      </c>
      <c r="C2" s="18" t="s">
        <v>4</v>
      </c>
      <c r="D2" s="19"/>
      <c r="E2" s="20"/>
      <c r="F2" s="24" t="s">
        <v>5</v>
      </c>
      <c r="G2" s="25"/>
      <c r="H2" s="25"/>
      <c r="I2" s="25"/>
      <c r="J2" s="25"/>
      <c r="K2" s="26"/>
    </row>
    <row r="3" spans="1:11" x14ac:dyDescent="0.25">
      <c r="A3" s="1">
        <v>9</v>
      </c>
      <c r="B3" s="1" t="s">
        <v>1</v>
      </c>
      <c r="C3" s="22">
        <v>1</v>
      </c>
      <c r="D3" s="21"/>
      <c r="E3" s="23"/>
      <c r="F3" s="27"/>
      <c r="G3" s="28"/>
      <c r="H3" s="28"/>
      <c r="I3" s="28"/>
      <c r="J3" s="28"/>
      <c r="K3" s="29"/>
    </row>
    <row r="4" spans="1:11" ht="22.5" customHeight="1" x14ac:dyDescent="0.25">
      <c r="C4" s="32"/>
      <c r="D4" s="17"/>
      <c r="E4" s="33"/>
      <c r="F4" s="16"/>
      <c r="G4" s="9"/>
      <c r="H4" s="9"/>
      <c r="I4" s="9"/>
      <c r="J4" s="9"/>
      <c r="K4" s="10"/>
    </row>
    <row r="5" spans="1:11" x14ac:dyDescent="0.25">
      <c r="C5" s="4"/>
      <c r="D5" s="5"/>
      <c r="E5" s="6"/>
      <c r="F5" s="11">
        <f>A2*1000</f>
        <v>1000000</v>
      </c>
      <c r="G5" s="12">
        <f>F5+10000</f>
        <v>1010000</v>
      </c>
      <c r="H5" s="12">
        <f>G5+10000</f>
        <v>1020000</v>
      </c>
      <c r="I5" s="12">
        <f>H5+10000</f>
        <v>1030000</v>
      </c>
      <c r="J5" s="12">
        <f>I5+10000</f>
        <v>1040000</v>
      </c>
      <c r="K5" s="6"/>
    </row>
    <row r="6" spans="1:11" x14ac:dyDescent="0.25">
      <c r="C6" s="30" t="s">
        <v>3</v>
      </c>
      <c r="D6" s="7"/>
      <c r="E6" s="8">
        <f>A3/100</f>
        <v>0.09</v>
      </c>
      <c r="F6" s="13">
        <f>-PMT($E6/12,$C$3*12,F$5)</f>
        <v>87451.476769921428</v>
      </c>
      <c r="G6" s="14">
        <f>-PMT($E6/12,$C$3*12,G$5)</f>
        <v>88325.991537620634</v>
      </c>
      <c r="H6" s="14">
        <f>-PMT($E6/12,$C$3*12,H$5)</f>
        <v>89200.506305319854</v>
      </c>
      <c r="I6" s="14">
        <f>-PMT($E6/12,$C$3*12,I$5)</f>
        <v>90075.021073019059</v>
      </c>
      <c r="J6" s="14">
        <f>-PMT($E6/12,$C$3*12,J$5)</f>
        <v>90949.535840718294</v>
      </c>
      <c r="K6" s="15"/>
    </row>
    <row r="7" spans="1:11" x14ac:dyDescent="0.25">
      <c r="C7" s="30"/>
      <c r="D7" s="7"/>
      <c r="E7" s="8">
        <f>E6+0.005</f>
        <v>9.5000000000000001E-2</v>
      </c>
      <c r="F7" s="13">
        <f>-PMT($E7/12,$C$3*12,F$5)</f>
        <v>87683.511773997903</v>
      </c>
      <c r="G7" s="14">
        <f>-PMT($E7/12,$C$3*12,G$5)</f>
        <v>88560.346891737892</v>
      </c>
      <c r="H7" s="14">
        <f>-PMT($E7/12,$C$3*12,H$5)</f>
        <v>89437.182009477867</v>
      </c>
      <c r="I7" s="14">
        <f>-PMT($E7/12,$C$3*12,I$5)</f>
        <v>90314.017127217841</v>
      </c>
      <c r="J7" s="14">
        <f>-PMT($E7/12,$C$3*12,J$5)</f>
        <v>91190.85224495783</v>
      </c>
      <c r="K7" s="15"/>
    </row>
    <row r="8" spans="1:11" x14ac:dyDescent="0.25">
      <c r="C8" s="30"/>
      <c r="D8" s="7"/>
      <c r="E8" s="8">
        <f t="shared" ref="E8:E19" si="0">E7+0.005</f>
        <v>0.1</v>
      </c>
      <c r="F8" s="13">
        <f>-PMT($E8/12,$C$3*12,F$5)</f>
        <v>87915.887230009597</v>
      </c>
      <c r="G8" s="14">
        <f>-PMT($E8/12,$C$3*12,G$5)</f>
        <v>88795.046102309687</v>
      </c>
      <c r="H8" s="14">
        <f>-PMT($E8/12,$C$3*12,H$5)</f>
        <v>89674.204974609776</v>
      </c>
      <c r="I8" s="14">
        <f>-PMT($E8/12,$C$3*12,I$5)</f>
        <v>90553.363846909895</v>
      </c>
      <c r="J8" s="14">
        <f>-PMT($E8/12,$C$3*12,J$5)</f>
        <v>91432.522719209985</v>
      </c>
      <c r="K8" s="15"/>
    </row>
    <row r="9" spans="1:11" x14ac:dyDescent="0.25">
      <c r="C9" s="30"/>
      <c r="D9" s="7"/>
      <c r="E9" s="8">
        <f t="shared" si="0"/>
        <v>0.10500000000000001</v>
      </c>
      <c r="F9" s="13">
        <f>-PMT($E9/12,$C$3*12,F$5)</f>
        <v>88148.602894246011</v>
      </c>
      <c r="G9" s="14">
        <f>-PMT($E9/12,$C$3*12,G$5)</f>
        <v>89030.088923188465</v>
      </c>
      <c r="H9" s="14">
        <f>-PMT($E9/12,$C$3*12,H$5)</f>
        <v>89911.574952130919</v>
      </c>
      <c r="I9" s="14">
        <f>-PMT($E9/12,$C$3*12,I$5)</f>
        <v>90793.060981073388</v>
      </c>
      <c r="J9" s="14">
        <f>-PMT($E9/12,$C$3*12,J$5)</f>
        <v>91674.547010015842</v>
      </c>
      <c r="K9" s="15"/>
    </row>
    <row r="10" spans="1:11" x14ac:dyDescent="0.25">
      <c r="C10" s="30"/>
      <c r="D10" s="7"/>
      <c r="E10" s="8">
        <f t="shared" si="0"/>
        <v>0.11000000000000001</v>
      </c>
      <c r="F10" s="13">
        <f>-PMT($E10/12,$C$3*12,F$5)</f>
        <v>88381.65852160404</v>
      </c>
      <c r="G10" s="14">
        <f>-PMT($E10/12,$C$3*12,G$5)</f>
        <v>89265.4751068201</v>
      </c>
      <c r="H10" s="14">
        <f>-PMT($E10/12,$C$3*12,H$5)</f>
        <v>90149.291692036131</v>
      </c>
      <c r="I10" s="14">
        <f>-PMT($E10/12,$C$3*12,I$5)</f>
        <v>91033.108277252177</v>
      </c>
      <c r="J10" s="14">
        <f>-PMT($E10/12,$C$3*12,J$5)</f>
        <v>91916.924862468208</v>
      </c>
      <c r="K10" s="15"/>
    </row>
    <row r="11" spans="1:11" x14ac:dyDescent="0.25">
      <c r="C11" s="30"/>
      <c r="D11" s="7"/>
      <c r="E11" s="8">
        <f t="shared" si="0"/>
        <v>0.11500000000000002</v>
      </c>
      <c r="F11" s="13">
        <f>-PMT($E11/12,$C$3*12,F$5)</f>
        <v>88615.053865593378</v>
      </c>
      <c r="G11" s="14">
        <f>-PMT($E11/12,$C$3*12,G$5)</f>
        <v>89501.204404249307</v>
      </c>
      <c r="H11" s="14">
        <f>-PMT($E11/12,$C$3*12,H$5)</f>
        <v>90387.354942905236</v>
      </c>
      <c r="I11" s="14">
        <f>-PMT($E11/12,$C$3*12,I$5)</f>
        <v>91273.505481561166</v>
      </c>
      <c r="J11" s="14">
        <f>-PMT($E11/12,$C$3*12,J$5)</f>
        <v>92159.656020217095</v>
      </c>
      <c r="K11" s="15"/>
    </row>
    <row r="12" spans="1:11" x14ac:dyDescent="0.25">
      <c r="C12" s="30"/>
      <c r="D12" s="7"/>
      <c r="E12" s="8">
        <f t="shared" si="0"/>
        <v>0.12000000000000002</v>
      </c>
      <c r="F12" s="13">
        <f>-PMT($E12/12,$C$3*12,F$5)</f>
        <v>88848.788678341676</v>
      </c>
      <c r="G12" s="14">
        <f>-PMT($E12/12,$C$3*12,G$5)</f>
        <v>89737.276565125096</v>
      </c>
      <c r="H12" s="14">
        <f>-PMT($E12/12,$C$3*12,H$5)</f>
        <v>90625.76445190853</v>
      </c>
      <c r="I12" s="14">
        <f>-PMT($E12/12,$C$3*12,I$5)</f>
        <v>91514.252338691935</v>
      </c>
      <c r="J12" s="14">
        <f>-PMT($E12/12,$C$3*12,J$5)</f>
        <v>92402.740225475354</v>
      </c>
      <c r="K12" s="15"/>
    </row>
    <row r="13" spans="1:11" x14ac:dyDescent="0.25">
      <c r="C13" s="30"/>
      <c r="D13" s="7"/>
      <c r="E13" s="8">
        <f t="shared" si="0"/>
        <v>0.12500000000000003</v>
      </c>
      <c r="F13" s="13">
        <f>-PMT($E13/12,$C$3*12,F$5)</f>
        <v>89082.862710600224</v>
      </c>
      <c r="G13" s="14">
        <f>-PMT($E13/12,$C$3*12,G$5)</f>
        <v>89973.69133770623</v>
      </c>
      <c r="H13" s="14">
        <f>-PMT($E13/12,$C$3*12,H$5)</f>
        <v>90864.519964812236</v>
      </c>
      <c r="I13" s="14">
        <f>-PMT($E13/12,$C$3*12,I$5)</f>
        <v>91755.348591918228</v>
      </c>
      <c r="J13" s="14">
        <f>-PMT($E13/12,$C$3*12,J$5)</f>
        <v>92646.177219024248</v>
      </c>
      <c r="K13" s="15"/>
    </row>
    <row r="14" spans="1:11" x14ac:dyDescent="0.25">
      <c r="C14" s="30"/>
      <c r="D14" s="7"/>
      <c r="E14" s="8">
        <f t="shared" si="0"/>
        <v>0.13000000000000003</v>
      </c>
      <c r="F14" s="13">
        <f>-PMT($E14/12,$C$3*12,F$5)</f>
        <v>89317.275711748996</v>
      </c>
      <c r="G14" s="14">
        <f>-PMT($E14/12,$C$3*12,G$5)</f>
        <v>90210.448468866482</v>
      </c>
      <c r="H14" s="14">
        <f>-PMT($E14/12,$C$3*12,H$5)</f>
        <v>91103.621225983967</v>
      </c>
      <c r="I14" s="14">
        <f>-PMT($E14/12,$C$3*12,I$5)</f>
        <v>91996.793983101466</v>
      </c>
      <c r="J14" s="14">
        <f>-PMT($E14/12,$C$3*12,J$5)</f>
        <v>92889.966740218966</v>
      </c>
      <c r="K14" s="15"/>
    </row>
    <row r="15" spans="1:11" x14ac:dyDescent="0.25">
      <c r="C15" s="30"/>
      <c r="D15" s="7"/>
      <c r="E15" s="8">
        <f t="shared" si="0"/>
        <v>0.13500000000000004</v>
      </c>
      <c r="F15" s="13">
        <f>-PMT($E15/12,$C$3*12,F$5)</f>
        <v>89552.027429802125</v>
      </c>
      <c r="G15" s="14">
        <f>-PMT($E15/12,$C$3*12,G$5)</f>
        <v>90447.547704100158</v>
      </c>
      <c r="H15" s="14">
        <f>-PMT($E15/12,$C$3*12,H$5)</f>
        <v>91343.067978398176</v>
      </c>
      <c r="I15" s="14">
        <f>-PMT($E15/12,$C$3*12,I$5)</f>
        <v>92238.588252696194</v>
      </c>
      <c r="J15" s="14">
        <f>-PMT($E15/12,$C$3*12,J$5)</f>
        <v>93134.108526994212</v>
      </c>
      <c r="K15" s="15"/>
    </row>
    <row r="16" spans="1:11" x14ac:dyDescent="0.25">
      <c r="C16" s="30"/>
      <c r="D16" s="7"/>
      <c r="E16" s="8">
        <f t="shared" si="0"/>
        <v>0.14000000000000004</v>
      </c>
      <c r="F16" s="13">
        <f>-PMT($E16/12,$C$3*12,F$5)</f>
        <v>89787.117611413531</v>
      </c>
      <c r="G16" s="14">
        <f>-PMT($E16/12,$C$3*12,G$5)</f>
        <v>90684.988787527662</v>
      </c>
      <c r="H16" s="14">
        <f>-PMT($E16/12,$C$3*12,H$5)</f>
        <v>91582.859963641793</v>
      </c>
      <c r="I16" s="14">
        <f>-PMT($E16/12,$C$3*12,I$5)</f>
        <v>92480.731139755939</v>
      </c>
      <c r="J16" s="14">
        <f>-PMT($E16/12,$C$3*12,J$5)</f>
        <v>93378.60231587007</v>
      </c>
      <c r="K16" s="15"/>
    </row>
    <row r="17" spans="3:11" x14ac:dyDescent="0.25">
      <c r="C17" s="30"/>
      <c r="D17" s="7"/>
      <c r="E17" s="8">
        <f t="shared" si="0"/>
        <v>0.14500000000000005</v>
      </c>
      <c r="F17" s="13">
        <f>-PMT($E17/12,$C$3*12,F$5)</f>
        <v>90022.546001882016</v>
      </c>
      <c r="G17" s="14">
        <f>-PMT($E17/12,$C$3*12,G$5)</f>
        <v>90922.771461900833</v>
      </c>
      <c r="H17" s="14">
        <f>-PMT($E17/12,$C$3*12,H$5)</f>
        <v>91822.996921919665</v>
      </c>
      <c r="I17" s="14">
        <f>-PMT($E17/12,$C$3*12,I$5)</f>
        <v>92723.222381938482</v>
      </c>
      <c r="J17" s="14">
        <f>-PMT($E17/12,$C$3*12,J$5)</f>
        <v>93623.447841957299</v>
      </c>
      <c r="K17" s="15"/>
    </row>
    <row r="18" spans="3:11" x14ac:dyDescent="0.25">
      <c r="C18" s="30"/>
      <c r="D18" s="7"/>
      <c r="E18" s="8">
        <f t="shared" si="0"/>
        <v>0.15000000000000005</v>
      </c>
      <c r="F18" s="13">
        <f>-PMT($E18/12,$C$3*12,F$5)</f>
        <v>90258.312345156941</v>
      </c>
      <c r="G18" s="14">
        <f>-PMT($E18/12,$C$3*12,G$5)</f>
        <v>91160.895468608505</v>
      </c>
      <c r="H18" s="14">
        <f>-PMT($E18/12,$C$3*12,H$5)</f>
        <v>92063.478592060084</v>
      </c>
      <c r="I18" s="14">
        <f>-PMT($E18/12,$C$3*12,I$5)</f>
        <v>92966.061715511649</v>
      </c>
      <c r="J18" s="14">
        <f>-PMT($E18/12,$C$3*12,J$5)</f>
        <v>93868.644838963213</v>
      </c>
      <c r="K18" s="15"/>
    </row>
    <row r="19" spans="3:11" x14ac:dyDescent="0.25">
      <c r="C19" s="30"/>
      <c r="D19" s="7"/>
      <c r="E19" s="8">
        <f t="shared" si="0"/>
        <v>0.15500000000000005</v>
      </c>
      <c r="F19" s="13">
        <f>-PMT($E19/12,$C$3*12,F$5)</f>
        <v>90494.416383843418</v>
      </c>
      <c r="G19" s="14">
        <f>-PMT($E19/12,$C$3*12,G$5)</f>
        <v>91399.360547681848</v>
      </c>
      <c r="H19" s="14">
        <f>-PMT($E19/12,$C$3*12,H$5)</f>
        <v>92304.304711520293</v>
      </c>
      <c r="I19" s="14">
        <f>-PMT($E19/12,$C$3*12,I$5)</f>
        <v>93209.248875358724</v>
      </c>
      <c r="J19" s="14">
        <f>-PMT($E19/12,$C$3*12,J$5)</f>
        <v>94114.193039197169</v>
      </c>
      <c r="K19" s="15"/>
    </row>
    <row r="20" spans="3:11" x14ac:dyDescent="0.25">
      <c r="C20" s="31"/>
      <c r="D20" s="9"/>
      <c r="E20" s="10"/>
      <c r="F20" s="16"/>
      <c r="G20" s="9"/>
      <c r="H20" s="9"/>
      <c r="I20" s="9"/>
      <c r="J20" s="9"/>
      <c r="K20" s="10"/>
    </row>
  </sheetData>
  <mergeCells count="6">
    <mergeCell ref="C1:K1"/>
    <mergeCell ref="C6:C20"/>
    <mergeCell ref="C4:E4"/>
    <mergeCell ref="C2:E2"/>
    <mergeCell ref="F2:K3"/>
    <mergeCell ref="C3:E3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5</xdr:col>
                    <xdr:colOff>85725</xdr:colOff>
                    <xdr:row>3</xdr:row>
                    <xdr:rowOff>19050</xdr:rowOff>
                  </from>
                  <to>
                    <xdr:col>10</xdr:col>
                    <xdr:colOff>1276350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3</xdr:col>
                    <xdr:colOff>161925</xdr:colOff>
                    <xdr:row>5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2</xdr:col>
                    <xdr:colOff>142875</xdr:colOff>
                    <xdr:row>3</xdr:row>
                    <xdr:rowOff>9525</xdr:rowOff>
                  </from>
                  <to>
                    <xdr:col>4</xdr:col>
                    <xdr:colOff>342900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Obračun anuiteta</vt:lpstr>
    </vt:vector>
  </TitlesOfParts>
  <Company>LABO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PC</cp:lastModifiedBy>
  <cp:lastPrinted>2001-06-14T09:42:26Z</cp:lastPrinted>
  <dcterms:created xsi:type="dcterms:W3CDTF">2000-05-08T08:26:24Z</dcterms:created>
  <dcterms:modified xsi:type="dcterms:W3CDTF">2016-07-19T07:20:29Z</dcterms:modified>
</cp:coreProperties>
</file>